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503" documentId="8_{4EE08614-83E8-4FEB-9A56-006A39DCCEA1}" xr6:coauthVersionLast="47" xr6:coauthVersionMax="47" xr10:uidLastSave="{5587DCC6-DC74-43DE-9A6B-07894CD70C1D}"/>
  <bookViews>
    <workbookView xWindow="0" yWindow="0" windowWidth="23232" windowHeight="12480" tabRatio="556" activeTab="3" xr2:uid="{00000000-000D-0000-FFFF-FFFF00000000}"/>
  </bookViews>
  <sheets>
    <sheet name="ME Values" sheetId="15" r:id="rId1"/>
    <sheet name="Costs and Units" sheetId="17" r:id="rId2"/>
    <sheet name="Baseline Input" sheetId="16" r:id="rId3"/>
    <sheet name="Summary" sheetId="18" r:id="rId4"/>
  </sheets>
  <definedNames>
    <definedName name="_xlnm.Print_Area" localSheetId="2">'Baseline Input'!$A$1:$H$29</definedName>
    <definedName name="_xlnm.Print_Area" localSheetId="1">'Costs and Units'!$A$1:$AB$19</definedName>
    <definedName name="_xlnm.Print_Area" localSheetId="0">'ME Values'!$A$1:$G$19</definedName>
    <definedName name="_xlnm.Print_Area" localSheetId="3">Summary!$A$1:$R$12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8" l="1"/>
  <c r="N6" i="18"/>
  <c r="Q6" i="18"/>
  <c r="K7" i="18"/>
  <c r="N7" i="18"/>
  <c r="Q7" i="18"/>
  <c r="K8" i="18"/>
  <c r="N8" i="18"/>
  <c r="Q8" i="18"/>
  <c r="K9" i="18"/>
  <c r="N9" i="18"/>
  <c r="Q9" i="18"/>
  <c r="K10" i="18"/>
  <c r="N10" i="18"/>
  <c r="Q10" i="18"/>
  <c r="K11" i="18"/>
  <c r="N11" i="18"/>
  <c r="Q11" i="18"/>
  <c r="X18" i="17"/>
  <c r="V18" i="17"/>
  <c r="AA17" i="17"/>
  <c r="Z17" i="17"/>
  <c r="Y17" i="17"/>
  <c r="X17" i="17"/>
  <c r="W17" i="17"/>
  <c r="V17" i="17"/>
  <c r="U17" i="17"/>
  <c r="AA16" i="17"/>
  <c r="Z16" i="17"/>
  <c r="Y16" i="17"/>
  <c r="X16" i="17"/>
  <c r="W16" i="17"/>
  <c r="V16" i="17"/>
  <c r="U16" i="17"/>
  <c r="AA15" i="17"/>
  <c r="Z15" i="17"/>
  <c r="Y15" i="17"/>
  <c r="Y18" i="17" s="1"/>
  <c r="X15" i="17"/>
  <c r="W15" i="17"/>
  <c r="V15" i="17"/>
  <c r="U15" i="17"/>
  <c r="U8" i="17"/>
  <c r="U7" i="17"/>
  <c r="V7" i="17"/>
  <c r="W7" i="17"/>
  <c r="W9" i="17" s="1"/>
  <c r="X7" i="17"/>
  <c r="Y7" i="17"/>
  <c r="Z7" i="17"/>
  <c r="AA7" i="17"/>
  <c r="V8" i="17"/>
  <c r="W8" i="17"/>
  <c r="X8" i="17"/>
  <c r="Y8" i="17"/>
  <c r="Z8" i="17"/>
  <c r="AA8" i="17"/>
  <c r="V6" i="17"/>
  <c r="W6" i="17"/>
  <c r="X6" i="17"/>
  <c r="Y6" i="17"/>
  <c r="Z6" i="17"/>
  <c r="Z9" i="17" s="1"/>
  <c r="AA6" i="17"/>
  <c r="AA9" i="17" s="1"/>
  <c r="U6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G18" i="17"/>
  <c r="G9" i="17"/>
  <c r="Z18" i="17" l="1"/>
  <c r="Y9" i="17"/>
  <c r="X9" i="17"/>
  <c r="U18" i="17"/>
  <c r="W18" i="17"/>
  <c r="AA18" i="17"/>
  <c r="Q5" i="18"/>
  <c r="N5" i="18"/>
  <c r="K5" i="18"/>
</calcChain>
</file>

<file path=xl/sharedStrings.xml><?xml version="1.0" encoding="utf-8"?>
<sst xmlns="http://schemas.openxmlformats.org/spreadsheetml/2006/main" count="164" uniqueCount="89">
  <si>
    <t>Total</t>
  </si>
  <si>
    <t>Pre-Mitigated Driver Frequency</t>
  </si>
  <si>
    <t>Safety</t>
  </si>
  <si>
    <t>Reliability</t>
  </si>
  <si>
    <t>Financial</t>
  </si>
  <si>
    <t>NPV Benefits</t>
  </si>
  <si>
    <t>NPV Spend</t>
  </si>
  <si>
    <t>Spend</t>
  </si>
  <si>
    <t>C1</t>
  </si>
  <si>
    <t>Useful Life</t>
  </si>
  <si>
    <t>Useful Life Rationale</t>
  </si>
  <si>
    <t>D-CFO</t>
  </si>
  <si>
    <t>Veg. contact - Distribution</t>
  </si>
  <si>
    <t>Animal contact - Distribution</t>
  </si>
  <si>
    <t>Balloon contact - Distribution</t>
  </si>
  <si>
    <t>Vehicle contact - Distribution</t>
  </si>
  <si>
    <t>Unknown contact - Distribution</t>
  </si>
  <si>
    <t>Variance (GRC less RAMP)</t>
  </si>
  <si>
    <t>Risk</t>
  </si>
  <si>
    <t>RAMP Control/
Mitigation ID</t>
  </si>
  <si>
    <t>Mitigation Description</t>
  </si>
  <si>
    <t>Tranche ID</t>
  </si>
  <si>
    <t>Wildfire</t>
  </si>
  <si>
    <t>Wildfire Covered Conductor Program + Fire Resistant Poles</t>
  </si>
  <si>
    <t>Capital</t>
  </si>
  <si>
    <t>Expense</t>
  </si>
  <si>
    <t>Foundational</t>
  </si>
  <si>
    <t>Risk Name</t>
  </si>
  <si>
    <t>Control/Mitigation Name</t>
  </si>
  <si>
    <t>Scenario</t>
  </si>
  <si>
    <t>Year(s)</t>
  </si>
  <si>
    <t>Discount Rate Scenario</t>
  </si>
  <si>
    <t>Pre-Mitigated Consequence</t>
  </si>
  <si>
    <t>Pre-Mitigated Risk</t>
  </si>
  <si>
    <t>Post-Mitigated Consequence</t>
  </si>
  <si>
    <t>Post-Mitigated Driver Frequency</t>
  </si>
  <si>
    <t>Post-Mitigated Risk</t>
  </si>
  <si>
    <t>Benefit to Cost Ratio (BCR)</t>
  </si>
  <si>
    <t>Unit Type</t>
  </si>
  <si>
    <t>GRC Forecast</t>
  </si>
  <si>
    <t>GRC Forecast ($000s)</t>
  </si>
  <si>
    <t>Covered Conductor</t>
  </si>
  <si>
    <t>Control / Mitigation ID</t>
  </si>
  <si>
    <t>Proposed</t>
  </si>
  <si>
    <t>Circuit Miles</t>
  </si>
  <si>
    <t>RAMP Control/Mitigation ID</t>
  </si>
  <si>
    <t>Driver Number</t>
  </si>
  <si>
    <t>Driver ID</t>
  </si>
  <si>
    <t>Mitigation Effectiveness (Driver)</t>
  </si>
  <si>
    <t>Mitigation Effectiveness Value Rationale (Driver)</t>
  </si>
  <si>
    <t>Consequence Attribute</t>
  </si>
  <si>
    <t>Mitigation Effectiveness Value (Consequence)</t>
  </si>
  <si>
    <t>Mitigation Effectiveness Value Rationale (Consequence)</t>
  </si>
  <si>
    <t>T1</t>
  </si>
  <si>
    <t>T2</t>
  </si>
  <si>
    <t>T3</t>
  </si>
  <si>
    <t>D1a Adherence to Rules, Training or Policy</t>
  </si>
  <si>
    <t>D1b Hazard Awareness</t>
  </si>
  <si>
    <t>D1c Physical Capabilities</t>
  </si>
  <si>
    <t>D1d Tool/Equipment/Operation</t>
  </si>
  <si>
    <t>D1e Work Practice </t>
  </si>
  <si>
    <t>D1f Working Conditions</t>
  </si>
  <si>
    <t>D2a Lack of Formal Process/Poor Process</t>
  </si>
  <si>
    <t>D2b Working Conditions</t>
  </si>
  <si>
    <t>D2c Lack of/ Poor Communication </t>
  </si>
  <si>
    <t>D2e Tool/Equipment/Operation</t>
  </si>
  <si>
    <t>D3 - Equipment</t>
  </si>
  <si>
    <t>D4 - Out of SCE Control</t>
  </si>
  <si>
    <t>Outcome 1</t>
  </si>
  <si>
    <t>Tranche ID Description</t>
  </si>
  <si>
    <t>Tranche Exposure</t>
  </si>
  <si>
    <t xml:space="preserve">Driver Frequency Data Source / Rationale </t>
  </si>
  <si>
    <t>Outcome %'s</t>
  </si>
  <si>
    <t>Outcome Consequence Values</t>
  </si>
  <si>
    <t>Outcome % Rationale/Data Source</t>
  </si>
  <si>
    <t>Outcome Consequence Values Rationale/Data Source</t>
  </si>
  <si>
    <t>D1</t>
  </si>
  <si>
    <t>D2</t>
  </si>
  <si>
    <t>D3</t>
  </si>
  <si>
    <t>D4</t>
  </si>
  <si>
    <t>D5</t>
  </si>
  <si>
    <t>Sub-driver ID / Name</t>
  </si>
  <si>
    <t>System Total</t>
  </si>
  <si>
    <t>RAMP Estimate ($000s)</t>
  </si>
  <si>
    <t>RAMP Estimate</t>
  </si>
  <si>
    <t>Work Units</t>
  </si>
  <si>
    <t>Costs</t>
  </si>
  <si>
    <t>Alternative 1</t>
  </si>
  <si>
    <t>Alternative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</si>
</sst>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_(&quot;$&quot;* #,##0.0_);_(&quot;$&quot;* \(#,##0.0\);_(&quot;$&quot;* &quot;-&quot;??_);_(@_)"/>
    <numFmt numFmtId="167" formatCode="0.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22"/>
      <color theme="1"/>
      <name val="Times New Roman"/>
      <family val="1"/>
    </font>
    <font>
      <sz val="22"/>
      <name val="Times New Roman"/>
      <family val="1"/>
    </font>
    <font>
      <b/>
      <u/>
      <sz val="22"/>
      <color theme="1"/>
      <name val="Times New Roman"/>
      <family val="1"/>
    </font>
    <font>
      <b/>
      <i/>
      <u/>
      <sz val="22"/>
      <color theme="1"/>
      <name val="Times New Roman"/>
      <family val="1"/>
    </font>
    <font>
      <b/>
      <u/>
      <sz val="22"/>
      <name val="Times New Roman"/>
      <family val="1"/>
    </font>
    <font>
      <b/>
      <u/>
      <sz val="22"/>
      <color rgb="FF000000"/>
      <name val="Times New Roman"/>
      <family val="1"/>
    </font>
    <font>
      <b/>
      <sz val="22"/>
      <name val="Times New Roman"/>
      <family val="1"/>
    </font>
    <font>
      <sz val="26"/>
      <color theme="1"/>
      <name val="Times New Roman"/>
      <family val="1"/>
    </font>
    <font>
      <sz val="26"/>
      <name val="Times New Roman"/>
      <family val="1"/>
    </font>
    <font>
      <sz val="26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sz val="2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7" applyNumberFormat="0" applyAlignment="0" applyProtection="0"/>
    <xf numFmtId="0" fontId="15" fillId="6" borderId="8" applyNumberFormat="0" applyAlignment="0" applyProtection="0"/>
    <xf numFmtId="0" fontId="16" fillId="6" borderId="7" applyNumberFormat="0" applyAlignment="0" applyProtection="0"/>
    <xf numFmtId="0" fontId="17" fillId="0" borderId="9" applyNumberFormat="0" applyFill="0" applyAlignment="0" applyProtection="0"/>
    <xf numFmtId="0" fontId="18" fillId="7" borderId="10" applyNumberFormat="0" applyAlignment="0" applyProtection="0"/>
    <xf numFmtId="0" fontId="19" fillId="0" borderId="0" applyNumberFormat="0" applyFill="0" applyBorder="0" applyAlignment="0" applyProtection="0"/>
    <xf numFmtId="0" fontId="2" fillId="8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0" borderId="0"/>
    <xf numFmtId="0" fontId="23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horizontal="right" wrapText="1"/>
    </xf>
    <xf numFmtId="0" fontId="4" fillId="33" borderId="1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 vertical="center" wrapText="1"/>
    </xf>
    <xf numFmtId="0" fontId="4" fillId="33" borderId="13" xfId="0" applyFont="1" applyFill="1" applyBorder="1" applyAlignment="1">
      <alignment horizontal="center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9" fontId="4" fillId="33" borderId="1" xfId="0" applyNumberFormat="1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left" vertical="center" wrapText="1"/>
    </xf>
    <xf numFmtId="9" fontId="4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right" wrapText="1"/>
    </xf>
    <xf numFmtId="0" fontId="24" fillId="0" borderId="1" xfId="0" applyFont="1" applyBorder="1" applyAlignment="1">
      <alignment vertical="center"/>
    </xf>
    <xf numFmtId="0" fontId="27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wrapText="1"/>
    </xf>
    <xf numFmtId="164" fontId="28" fillId="0" borderId="0" xfId="0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0" fontId="34" fillId="0" borderId="3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66" fontId="29" fillId="0" borderId="1" xfId="1" applyNumberFormat="1" applyFont="1" applyBorder="1" applyAlignment="1">
      <alignment horizontal="center" vertical="center"/>
    </xf>
    <xf numFmtId="166" fontId="28" fillId="0" borderId="1" xfId="1" applyNumberFormat="1" applyFont="1" applyBorder="1" applyAlignment="1">
      <alignment vertical="center"/>
    </xf>
    <xf numFmtId="166" fontId="29" fillId="0" borderId="2" xfId="1" applyNumberFormat="1" applyFont="1" applyBorder="1" applyAlignment="1">
      <alignment horizontal="center" vertical="center"/>
    </xf>
    <xf numFmtId="166" fontId="28" fillId="0" borderId="2" xfId="1" applyNumberFormat="1" applyFont="1" applyBorder="1" applyAlignment="1">
      <alignment vertical="center"/>
    </xf>
    <xf numFmtId="166" fontId="34" fillId="0" borderId="3" xfId="1" applyNumberFormat="1" applyFont="1" applyBorder="1" applyAlignment="1">
      <alignment horizontal="center" vertical="center"/>
    </xf>
    <xf numFmtId="165" fontId="34" fillId="0" borderId="3" xfId="1" applyNumberFormat="1" applyFont="1" applyBorder="1" applyAlignment="1">
      <alignment horizontal="center" vertical="center"/>
    </xf>
    <xf numFmtId="165" fontId="28" fillId="0" borderId="1" xfId="1" applyNumberFormat="1" applyFont="1" applyBorder="1" applyAlignment="1">
      <alignment vertical="center"/>
    </xf>
    <xf numFmtId="165" fontId="28" fillId="0" borderId="2" xfId="1" applyNumberFormat="1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165" fontId="34" fillId="0" borderId="3" xfId="0" applyNumberFormat="1" applyFont="1" applyBorder="1" applyAlignment="1">
      <alignment horizontal="center" vertical="center"/>
    </xf>
    <xf numFmtId="165" fontId="2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0" fillId="33" borderId="1" xfId="0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3" fontId="0" fillId="33" borderId="1" xfId="0" applyNumberFormat="1" applyFill="1" applyBorder="1" applyAlignment="1">
      <alignment horizontal="center"/>
    </xf>
    <xf numFmtId="0" fontId="0" fillId="33" borderId="1" xfId="0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0" fontId="6" fillId="33" borderId="1" xfId="45" applyNumberFormat="1" applyFont="1" applyFill="1" applyBorder="1" applyAlignment="1">
      <alignment horizontal="center" vertical="center"/>
    </xf>
    <xf numFmtId="0" fontId="0" fillId="33" borderId="1" xfId="45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center" vertical="center"/>
    </xf>
    <xf numFmtId="9" fontId="6" fillId="33" borderId="1" xfId="0" applyNumberFormat="1" applyFont="1" applyFill="1" applyBorder="1" applyAlignment="1">
      <alignment horizontal="center" vertical="center"/>
    </xf>
    <xf numFmtId="167" fontId="0" fillId="3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0" fillId="33" borderId="1" xfId="0" applyNumberFormat="1" applyFill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0" fillId="33" borderId="1" xfId="0" applyFill="1" applyBorder="1" applyAlignment="1">
      <alignment vertical="center" wrapText="1"/>
    </xf>
    <xf numFmtId="0" fontId="0" fillId="3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6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4" fillId="33" borderId="1" xfId="0" applyFont="1" applyFill="1" applyBorder="1" applyAlignment="1">
      <alignment horizontal="left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2E6179C-3650-4F14-B648-0F3C88FDDE30}"/>
    <cellStyle name="Normal 3" xfId="44" xr:uid="{969E80FB-6487-4F0D-B08E-28B0BF747780}"/>
    <cellStyle name="Note" xfId="16" builtinId="10" customBuiltin="1"/>
    <cellStyle name="Output" xfId="11" builtinId="21" customBuiltin="1"/>
    <cellStyle name="Percent" xfId="45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E2EEDB"/>
      <color rgb="FFE2EFDA"/>
      <color rgb="FFEC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07A3-40B4-448A-8EE5-387C39E6C6D9}">
  <dimension ref="B2:F19"/>
  <sheetViews>
    <sheetView showGridLines="0" zoomScale="115" zoomScaleNormal="115" zoomScaleSheetLayoutView="130" workbookViewId="0">
      <selection activeCell="D8" sqref="D8"/>
    </sheetView>
  </sheetViews>
  <sheetFormatPr defaultRowHeight="14.4" x14ac:dyDescent="0.3"/>
  <cols>
    <col min="2" max="2" width="13.88671875" customWidth="1"/>
    <col min="3" max="3" width="10" bestFit="1" customWidth="1"/>
    <col min="4" max="4" width="49" customWidth="1"/>
    <col min="5" max="5" width="24.21875" bestFit="1" customWidth="1"/>
    <col min="6" max="6" width="75.77734375" style="27" customWidth="1"/>
  </cols>
  <sheetData>
    <row r="2" spans="2:6" ht="15.6" x14ac:dyDescent="0.3">
      <c r="B2" s="5"/>
      <c r="C2" s="6"/>
      <c r="D2" s="7" t="s">
        <v>42</v>
      </c>
      <c r="E2" s="8"/>
    </row>
    <row r="3" spans="2:6" ht="15.6" x14ac:dyDescent="0.3">
      <c r="B3" s="5"/>
      <c r="C3" s="6"/>
      <c r="D3" s="72" t="s">
        <v>28</v>
      </c>
      <c r="E3" s="9"/>
    </row>
    <row r="4" spans="2:6" ht="15.6" x14ac:dyDescent="0.3">
      <c r="B4" s="5"/>
      <c r="C4" s="6"/>
      <c r="D4" s="7"/>
      <c r="E4" s="4"/>
    </row>
    <row r="5" spans="2:6" ht="15.6" x14ac:dyDescent="0.3">
      <c r="B5" s="5"/>
      <c r="C5" s="6"/>
      <c r="D5" s="7" t="s">
        <v>9</v>
      </c>
      <c r="E5" s="10"/>
    </row>
    <row r="6" spans="2:6" ht="48.6" customHeight="1" x14ac:dyDescent="0.3">
      <c r="B6" s="5"/>
      <c r="C6" s="6"/>
      <c r="D6" s="11" t="s">
        <v>10</v>
      </c>
      <c r="E6" s="111"/>
      <c r="F6" s="111"/>
    </row>
    <row r="7" spans="2:6" ht="16.2" x14ac:dyDescent="0.35">
      <c r="B7" s="12"/>
      <c r="C7" s="13"/>
      <c r="D7" s="13"/>
    </row>
    <row r="8" spans="2:6" ht="54" customHeight="1" x14ac:dyDescent="0.3">
      <c r="B8" s="14" t="s">
        <v>46</v>
      </c>
      <c r="C8" s="15" t="s">
        <v>47</v>
      </c>
      <c r="D8" s="15" t="s">
        <v>81</v>
      </c>
      <c r="E8" s="14" t="s">
        <v>48</v>
      </c>
      <c r="F8" s="16" t="s">
        <v>49</v>
      </c>
    </row>
    <row r="9" spans="2:6" ht="15.6" x14ac:dyDescent="0.3">
      <c r="B9" s="18" t="s">
        <v>76</v>
      </c>
      <c r="C9" s="19" t="s">
        <v>11</v>
      </c>
      <c r="D9" s="19" t="s">
        <v>12</v>
      </c>
      <c r="E9" s="20"/>
      <c r="F9" s="21"/>
    </row>
    <row r="10" spans="2:6" ht="15.6" x14ac:dyDescent="0.3">
      <c r="B10" s="18" t="s">
        <v>77</v>
      </c>
      <c r="C10" s="19" t="s">
        <v>11</v>
      </c>
      <c r="D10" s="19" t="s">
        <v>13</v>
      </c>
      <c r="E10" s="20"/>
      <c r="F10" s="21"/>
    </row>
    <row r="11" spans="2:6" ht="15.6" x14ac:dyDescent="0.3">
      <c r="B11" s="18" t="s">
        <v>78</v>
      </c>
      <c r="C11" s="19" t="s">
        <v>11</v>
      </c>
      <c r="D11" s="19" t="s">
        <v>14</v>
      </c>
      <c r="E11" s="20"/>
      <c r="F11" s="21"/>
    </row>
    <row r="12" spans="2:6" ht="15.6" x14ac:dyDescent="0.3">
      <c r="B12" s="18" t="s">
        <v>79</v>
      </c>
      <c r="C12" s="19" t="s">
        <v>11</v>
      </c>
      <c r="D12" s="19" t="s">
        <v>15</v>
      </c>
      <c r="E12" s="20"/>
      <c r="F12" s="21"/>
    </row>
    <row r="13" spans="2:6" ht="15.6" x14ac:dyDescent="0.3">
      <c r="B13" s="18" t="s">
        <v>80</v>
      </c>
      <c r="C13" s="19" t="s">
        <v>11</v>
      </c>
      <c r="D13" s="19" t="s">
        <v>16</v>
      </c>
      <c r="E13" s="20"/>
      <c r="F13" s="21"/>
    </row>
    <row r="14" spans="2:6" ht="16.2" x14ac:dyDescent="0.35">
      <c r="B14" s="12"/>
      <c r="C14" s="23"/>
      <c r="D14" s="24"/>
    </row>
    <row r="15" spans="2:6" ht="31.2" x14ac:dyDescent="0.3">
      <c r="B15" s="5"/>
      <c r="C15" s="6"/>
      <c r="D15" s="7" t="s">
        <v>50</v>
      </c>
      <c r="E15" s="14" t="s">
        <v>51</v>
      </c>
      <c r="F15" s="25" t="s">
        <v>52</v>
      </c>
    </row>
    <row r="16" spans="2:6" ht="15.6" x14ac:dyDescent="0.3">
      <c r="B16" s="5"/>
      <c r="C16" s="6"/>
      <c r="D16" s="26" t="s">
        <v>2</v>
      </c>
      <c r="E16" s="22"/>
      <c r="F16" s="21"/>
    </row>
    <row r="17" spans="2:6" ht="15.6" x14ac:dyDescent="0.3">
      <c r="B17" s="5"/>
      <c r="C17" s="6"/>
      <c r="D17" s="26" t="s">
        <v>3</v>
      </c>
      <c r="E17" s="22"/>
      <c r="F17" s="21"/>
    </row>
    <row r="18" spans="2:6" ht="15.6" x14ac:dyDescent="0.3">
      <c r="D18" s="26" t="s">
        <v>4</v>
      </c>
      <c r="E18" s="22"/>
      <c r="F18" s="21"/>
    </row>
    <row r="19" spans="2:6" ht="16.2" x14ac:dyDescent="0.35">
      <c r="D19" s="24"/>
      <c r="E19" s="17"/>
      <c r="F19" s="2"/>
    </row>
  </sheetData>
  <mergeCells count="1">
    <mergeCell ref="E6:F6"/>
  </mergeCells>
  <pageMargins left="0.7" right="0.7" top="0.75" bottom="0.75" header="0.3" footer="0.3"/>
  <pageSetup scale="47" orientation="portrait" r:id="rId1"/>
  <headerFooter>
    <oddHeader>&amp;C&amp;"-,Bold"&amp;16ME Values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8125-AD59-4D95-8733-D0E60C70730D}">
  <sheetPr>
    <pageSetUpPr fitToPage="1"/>
  </sheetPr>
  <dimension ref="A2:AA31"/>
  <sheetViews>
    <sheetView showGridLines="0" topLeftCell="G1" zoomScale="40" zoomScaleNormal="40" zoomScaleSheetLayoutView="25" workbookViewId="0">
      <selection activeCell="L2" sqref="L2"/>
    </sheetView>
  </sheetViews>
  <sheetFormatPr defaultColWidth="9.33203125" defaultRowHeight="28.2" x14ac:dyDescent="0.5"/>
  <cols>
    <col min="1" max="1" width="11.88671875" style="28" bestFit="1" customWidth="1"/>
    <col min="2" max="2" width="33.33203125" style="28" customWidth="1"/>
    <col min="3" max="3" width="41.6640625" style="29" customWidth="1"/>
    <col min="4" max="4" width="65.6640625" style="30" customWidth="1"/>
    <col min="5" max="5" width="24.21875" style="66" bestFit="1" customWidth="1"/>
    <col min="6" max="6" width="31.21875" style="30" bestFit="1" customWidth="1"/>
    <col min="7" max="13" width="16.6640625" style="28" bestFit="1" customWidth="1"/>
    <col min="14" max="14" width="16.6640625" style="32" bestFit="1" customWidth="1"/>
    <col min="15" max="27" width="16.6640625" style="28" bestFit="1" customWidth="1"/>
    <col min="28" max="16384" width="9.33203125" style="28"/>
  </cols>
  <sheetData>
    <row r="2" spans="2:27" x14ac:dyDescent="0.5">
      <c r="G2" s="31"/>
      <c r="H2" s="31"/>
      <c r="I2" s="31"/>
      <c r="J2" s="31"/>
      <c r="K2" s="31"/>
      <c r="L2" s="31"/>
      <c r="M2" s="31"/>
      <c r="Q2" s="31"/>
    </row>
    <row r="3" spans="2:27" x14ac:dyDescent="0.5">
      <c r="B3" s="33" t="s">
        <v>86</v>
      </c>
      <c r="C3" s="28"/>
      <c r="G3" s="29"/>
      <c r="H3" s="29"/>
      <c r="I3" s="29"/>
      <c r="J3" s="29"/>
      <c r="K3" s="29"/>
      <c r="L3" s="29"/>
      <c r="M3" s="29"/>
    </row>
    <row r="4" spans="2:27" x14ac:dyDescent="0.5">
      <c r="B4" s="34"/>
      <c r="C4" s="35"/>
      <c r="D4" s="36"/>
      <c r="E4" s="67"/>
      <c r="F4" s="36"/>
      <c r="G4" s="37" t="s">
        <v>83</v>
      </c>
      <c r="H4" s="37"/>
      <c r="I4" s="37"/>
      <c r="J4" s="37"/>
      <c r="K4" s="37"/>
      <c r="L4" s="37"/>
      <c r="M4" s="37"/>
      <c r="N4" s="38" t="s">
        <v>40</v>
      </c>
      <c r="O4" s="37"/>
      <c r="P4" s="37"/>
      <c r="Q4" s="37"/>
      <c r="R4" s="37"/>
      <c r="S4" s="37"/>
      <c r="T4" s="37"/>
      <c r="U4" s="37" t="s">
        <v>17</v>
      </c>
      <c r="V4" s="37"/>
      <c r="W4" s="37"/>
      <c r="X4" s="37"/>
      <c r="Y4" s="37"/>
      <c r="Z4" s="37"/>
      <c r="AA4" s="37"/>
    </row>
    <row r="5" spans="2:27" s="46" customFormat="1" ht="71.400000000000006" customHeight="1" x14ac:dyDescent="0.3">
      <c r="B5" s="39" t="s">
        <v>18</v>
      </c>
      <c r="C5" s="40" t="s">
        <v>45</v>
      </c>
      <c r="D5" s="41" t="s">
        <v>28</v>
      </c>
      <c r="E5" s="68" t="s">
        <v>21</v>
      </c>
      <c r="F5" s="42" t="s">
        <v>7</v>
      </c>
      <c r="G5" s="43">
        <v>2022</v>
      </c>
      <c r="H5" s="43">
        <v>2023</v>
      </c>
      <c r="I5" s="43">
        <v>2024</v>
      </c>
      <c r="J5" s="43">
        <v>2025</v>
      </c>
      <c r="K5" s="43">
        <v>2026</v>
      </c>
      <c r="L5" s="43">
        <v>2027</v>
      </c>
      <c r="M5" s="44">
        <v>2028</v>
      </c>
      <c r="N5" s="45">
        <v>2022</v>
      </c>
      <c r="O5" s="43">
        <v>2023</v>
      </c>
      <c r="P5" s="43">
        <v>2024</v>
      </c>
      <c r="Q5" s="43">
        <v>2025</v>
      </c>
      <c r="R5" s="43">
        <v>2026</v>
      </c>
      <c r="S5" s="43">
        <v>2027</v>
      </c>
      <c r="T5" s="44">
        <v>2028</v>
      </c>
      <c r="U5" s="43">
        <v>2022</v>
      </c>
      <c r="V5" s="43">
        <v>2023</v>
      </c>
      <c r="W5" s="43">
        <v>2024</v>
      </c>
      <c r="X5" s="43">
        <v>2025</v>
      </c>
      <c r="Y5" s="43">
        <v>2026</v>
      </c>
      <c r="Z5" s="43">
        <v>2027</v>
      </c>
      <c r="AA5" s="44">
        <v>2028</v>
      </c>
    </row>
    <row r="6" spans="2:27" s="50" customFormat="1" ht="79.95" customHeight="1" x14ac:dyDescent="0.3">
      <c r="B6" s="47" t="s">
        <v>22</v>
      </c>
      <c r="C6" s="48" t="s">
        <v>8</v>
      </c>
      <c r="D6" s="49" t="s">
        <v>23</v>
      </c>
      <c r="E6" s="69">
        <v>1</v>
      </c>
      <c r="F6" s="49" t="s">
        <v>24</v>
      </c>
      <c r="G6" s="76">
        <v>12</v>
      </c>
      <c r="H6" s="76">
        <v>12</v>
      </c>
      <c r="I6" s="76">
        <v>12</v>
      </c>
      <c r="J6" s="76">
        <v>12</v>
      </c>
      <c r="K6" s="76">
        <v>12</v>
      </c>
      <c r="L6" s="76">
        <v>12</v>
      </c>
      <c r="M6" s="76">
        <v>12</v>
      </c>
      <c r="N6" s="76">
        <v>10</v>
      </c>
      <c r="O6" s="76">
        <v>10</v>
      </c>
      <c r="P6" s="76">
        <v>10</v>
      </c>
      <c r="Q6" s="76">
        <v>10</v>
      </c>
      <c r="R6" s="76">
        <v>10</v>
      </c>
      <c r="S6" s="76">
        <v>10</v>
      </c>
      <c r="T6" s="76">
        <v>10</v>
      </c>
      <c r="U6" s="77">
        <f>N6-G6</f>
        <v>-2</v>
      </c>
      <c r="V6" s="77">
        <f t="shared" ref="V6:AA6" si="0">O6-H6</f>
        <v>-2</v>
      </c>
      <c r="W6" s="77">
        <f t="shared" si="0"/>
        <v>-2</v>
      </c>
      <c r="X6" s="77">
        <f t="shared" si="0"/>
        <v>-2</v>
      </c>
      <c r="Y6" s="77">
        <f t="shared" si="0"/>
        <v>-2</v>
      </c>
      <c r="Z6" s="77">
        <f t="shared" si="0"/>
        <v>-2</v>
      </c>
      <c r="AA6" s="77">
        <f t="shared" si="0"/>
        <v>-2</v>
      </c>
    </row>
    <row r="7" spans="2:27" s="50" customFormat="1" ht="79.95" customHeight="1" x14ac:dyDescent="0.3">
      <c r="B7" s="47" t="s">
        <v>22</v>
      </c>
      <c r="C7" s="48" t="s">
        <v>8</v>
      </c>
      <c r="D7" s="49" t="s">
        <v>23</v>
      </c>
      <c r="E7" s="69">
        <v>1</v>
      </c>
      <c r="F7" s="49" t="s">
        <v>25</v>
      </c>
      <c r="G7" s="76">
        <v>1</v>
      </c>
      <c r="H7" s="76">
        <v>1</v>
      </c>
      <c r="I7" s="76">
        <v>1</v>
      </c>
      <c r="J7" s="76">
        <v>1</v>
      </c>
      <c r="K7" s="76">
        <v>1</v>
      </c>
      <c r="L7" s="76">
        <v>1</v>
      </c>
      <c r="M7" s="76">
        <v>1</v>
      </c>
      <c r="N7" s="76">
        <v>0.75</v>
      </c>
      <c r="O7" s="76">
        <v>0.75</v>
      </c>
      <c r="P7" s="76">
        <v>0.75</v>
      </c>
      <c r="Q7" s="76">
        <v>0.75</v>
      </c>
      <c r="R7" s="76">
        <v>0.75</v>
      </c>
      <c r="S7" s="76">
        <v>0.75</v>
      </c>
      <c r="T7" s="76">
        <v>0.75</v>
      </c>
      <c r="U7" s="77">
        <f t="shared" ref="U7" si="1">N7-G7</f>
        <v>-0.25</v>
      </c>
      <c r="V7" s="77">
        <f t="shared" ref="V7:V8" si="2">O7-H7</f>
        <v>-0.25</v>
      </c>
      <c r="W7" s="77">
        <f t="shared" ref="W7:W8" si="3">P7-I7</f>
        <v>-0.25</v>
      </c>
      <c r="X7" s="77">
        <f t="shared" ref="X7:X8" si="4">Q7-J7</f>
        <v>-0.25</v>
      </c>
      <c r="Y7" s="77">
        <f t="shared" ref="Y7:Y8" si="5">R7-K7</f>
        <v>-0.25</v>
      </c>
      <c r="Z7" s="77">
        <f t="shared" ref="Z7:Z8" si="6">S7-L7</f>
        <v>-0.25</v>
      </c>
      <c r="AA7" s="77">
        <f t="shared" ref="AA7:AA8" si="7">T7-M7</f>
        <v>-0.25</v>
      </c>
    </row>
    <row r="8" spans="2:27" s="50" customFormat="1" ht="79.95" customHeight="1" thickBot="1" x14ac:dyDescent="0.35">
      <c r="B8" s="51" t="s">
        <v>22</v>
      </c>
      <c r="C8" s="52" t="s">
        <v>8</v>
      </c>
      <c r="D8" s="53" t="s">
        <v>23</v>
      </c>
      <c r="E8" s="75">
        <v>1</v>
      </c>
      <c r="F8" s="53" t="s">
        <v>26</v>
      </c>
      <c r="G8" s="78">
        <v>0.2</v>
      </c>
      <c r="H8" s="78">
        <v>0.2</v>
      </c>
      <c r="I8" s="78">
        <v>0.2</v>
      </c>
      <c r="J8" s="78">
        <v>0.2</v>
      </c>
      <c r="K8" s="78">
        <v>0.2</v>
      </c>
      <c r="L8" s="78">
        <v>0.2</v>
      </c>
      <c r="M8" s="78">
        <v>0.2</v>
      </c>
      <c r="N8" s="78">
        <v>0.1</v>
      </c>
      <c r="O8" s="78">
        <v>0.1</v>
      </c>
      <c r="P8" s="78">
        <v>0.1</v>
      </c>
      <c r="Q8" s="78">
        <v>0.1</v>
      </c>
      <c r="R8" s="78">
        <v>0.1</v>
      </c>
      <c r="S8" s="78">
        <v>0.1</v>
      </c>
      <c r="T8" s="78">
        <v>0.1</v>
      </c>
      <c r="U8" s="79">
        <f>N8-G8</f>
        <v>-0.1</v>
      </c>
      <c r="V8" s="79">
        <f t="shared" si="2"/>
        <v>-0.1</v>
      </c>
      <c r="W8" s="79">
        <f t="shared" si="3"/>
        <v>-0.1</v>
      </c>
      <c r="X8" s="79">
        <f t="shared" si="4"/>
        <v>-0.1</v>
      </c>
      <c r="Y8" s="79">
        <f t="shared" si="5"/>
        <v>-0.1</v>
      </c>
      <c r="Z8" s="79">
        <f t="shared" si="6"/>
        <v>-0.1</v>
      </c>
      <c r="AA8" s="79">
        <f t="shared" si="7"/>
        <v>-0.1</v>
      </c>
    </row>
    <row r="9" spans="2:27" s="50" customFormat="1" ht="79.95" customHeight="1" thickTop="1" x14ac:dyDescent="0.3">
      <c r="B9" s="54" t="s">
        <v>22</v>
      </c>
      <c r="C9" s="55" t="s">
        <v>8</v>
      </c>
      <c r="D9" s="73" t="s">
        <v>23</v>
      </c>
      <c r="E9" s="74">
        <v>1</v>
      </c>
      <c r="F9" s="73" t="s">
        <v>0</v>
      </c>
      <c r="G9" s="80">
        <f>SUM(G6:G8)</f>
        <v>13.2</v>
      </c>
      <c r="H9" s="80">
        <f t="shared" ref="H9:AA9" si="8">SUM(H6:H8)</f>
        <v>13.2</v>
      </c>
      <c r="I9" s="80">
        <f t="shared" si="8"/>
        <v>13.2</v>
      </c>
      <c r="J9" s="80">
        <f t="shared" si="8"/>
        <v>13.2</v>
      </c>
      <c r="K9" s="80">
        <f t="shared" si="8"/>
        <v>13.2</v>
      </c>
      <c r="L9" s="80">
        <f t="shared" si="8"/>
        <v>13.2</v>
      </c>
      <c r="M9" s="80">
        <f t="shared" si="8"/>
        <v>13.2</v>
      </c>
      <c r="N9" s="80">
        <f t="shared" si="8"/>
        <v>10.85</v>
      </c>
      <c r="O9" s="80">
        <f t="shared" si="8"/>
        <v>10.85</v>
      </c>
      <c r="P9" s="80">
        <f t="shared" si="8"/>
        <v>10.85</v>
      </c>
      <c r="Q9" s="80">
        <f t="shared" si="8"/>
        <v>10.85</v>
      </c>
      <c r="R9" s="80">
        <f t="shared" si="8"/>
        <v>10.85</v>
      </c>
      <c r="S9" s="80">
        <f t="shared" si="8"/>
        <v>10.85</v>
      </c>
      <c r="T9" s="80">
        <f t="shared" si="8"/>
        <v>10.85</v>
      </c>
      <c r="U9" s="80">
        <f t="shared" si="8"/>
        <v>-2.35</v>
      </c>
      <c r="V9" s="80">
        <f t="shared" si="8"/>
        <v>-2.35</v>
      </c>
      <c r="W9" s="80">
        <f t="shared" si="8"/>
        <v>-2.35</v>
      </c>
      <c r="X9" s="80">
        <f t="shared" si="8"/>
        <v>-2.35</v>
      </c>
      <c r="Y9" s="80">
        <f t="shared" si="8"/>
        <v>-2.35</v>
      </c>
      <c r="Z9" s="80">
        <f t="shared" si="8"/>
        <v>-2.35</v>
      </c>
      <c r="AA9" s="80">
        <f t="shared" si="8"/>
        <v>-2.35</v>
      </c>
    </row>
    <row r="10" spans="2:27" s="56" customFormat="1" ht="32.4" x14ac:dyDescent="0.55000000000000004">
      <c r="C10" s="57"/>
      <c r="D10" s="58"/>
      <c r="E10" s="70"/>
      <c r="F10" s="58"/>
      <c r="N10" s="59"/>
    </row>
    <row r="11" spans="2:27" s="56" customFormat="1" ht="32.4" x14ac:dyDescent="0.55000000000000004">
      <c r="C11" s="57"/>
      <c r="D11" s="58"/>
      <c r="E11" s="70"/>
      <c r="F11" s="58"/>
      <c r="N11" s="59"/>
    </row>
    <row r="12" spans="2:27" x14ac:dyDescent="0.5">
      <c r="B12" s="33" t="s">
        <v>85</v>
      </c>
      <c r="C12" s="28"/>
      <c r="G12" s="29"/>
      <c r="H12" s="29"/>
      <c r="I12" s="29"/>
      <c r="J12" s="29"/>
      <c r="K12" s="29"/>
      <c r="L12" s="29"/>
      <c r="M12" s="29"/>
    </row>
    <row r="13" spans="2:27" x14ac:dyDescent="0.5">
      <c r="B13" s="34"/>
      <c r="C13" s="35"/>
      <c r="D13" s="36"/>
      <c r="E13" s="67"/>
      <c r="F13" s="36"/>
      <c r="G13" s="37" t="s">
        <v>84</v>
      </c>
      <c r="H13" s="37"/>
      <c r="I13" s="37"/>
      <c r="J13" s="37"/>
      <c r="K13" s="37"/>
      <c r="L13" s="37"/>
      <c r="M13" s="37"/>
      <c r="N13" s="38" t="s">
        <v>39</v>
      </c>
      <c r="O13" s="37"/>
      <c r="P13" s="37"/>
      <c r="Q13" s="37"/>
      <c r="R13" s="37"/>
      <c r="S13" s="37"/>
      <c r="T13" s="37"/>
      <c r="U13" s="37" t="s">
        <v>17</v>
      </c>
      <c r="V13" s="37"/>
      <c r="W13" s="37"/>
      <c r="X13" s="37"/>
      <c r="Y13" s="37"/>
      <c r="Z13" s="37"/>
      <c r="AA13" s="37"/>
    </row>
    <row r="14" spans="2:27" s="46" customFormat="1" ht="71.400000000000006" customHeight="1" x14ac:dyDescent="0.3">
      <c r="B14" s="39" t="s">
        <v>18</v>
      </c>
      <c r="C14" s="40" t="s">
        <v>19</v>
      </c>
      <c r="D14" s="41" t="s">
        <v>20</v>
      </c>
      <c r="E14" s="68" t="s">
        <v>21</v>
      </c>
      <c r="F14" s="42" t="s">
        <v>38</v>
      </c>
      <c r="G14" s="43">
        <v>2022</v>
      </c>
      <c r="H14" s="43">
        <v>2023</v>
      </c>
      <c r="I14" s="43">
        <v>2024</v>
      </c>
      <c r="J14" s="43">
        <v>2025</v>
      </c>
      <c r="K14" s="43">
        <v>2026</v>
      </c>
      <c r="L14" s="43">
        <v>2027</v>
      </c>
      <c r="M14" s="44">
        <v>2028</v>
      </c>
      <c r="N14" s="45">
        <v>2022</v>
      </c>
      <c r="O14" s="43">
        <v>2023</v>
      </c>
      <c r="P14" s="43">
        <v>2024</v>
      </c>
      <c r="Q14" s="43">
        <v>2025</v>
      </c>
      <c r="R14" s="43">
        <v>2026</v>
      </c>
      <c r="S14" s="43">
        <v>2027</v>
      </c>
      <c r="T14" s="44">
        <v>2028</v>
      </c>
      <c r="U14" s="43">
        <v>2022</v>
      </c>
      <c r="V14" s="43">
        <v>2023</v>
      </c>
      <c r="W14" s="43">
        <v>2024</v>
      </c>
      <c r="X14" s="43">
        <v>2025</v>
      </c>
      <c r="Y14" s="43">
        <v>2026</v>
      </c>
      <c r="Z14" s="43">
        <v>2027</v>
      </c>
      <c r="AA14" s="44">
        <v>2028</v>
      </c>
    </row>
    <row r="15" spans="2:27" s="50" customFormat="1" ht="79.95" customHeight="1" x14ac:dyDescent="0.3">
      <c r="B15" s="47" t="s">
        <v>22</v>
      </c>
      <c r="C15" s="48" t="s">
        <v>8</v>
      </c>
      <c r="D15" s="49" t="s">
        <v>23</v>
      </c>
      <c r="E15" s="69">
        <v>1</v>
      </c>
      <c r="F15" s="49" t="s">
        <v>44</v>
      </c>
      <c r="G15" s="84">
        <v>120</v>
      </c>
      <c r="H15" s="84">
        <v>120</v>
      </c>
      <c r="I15" s="84">
        <v>120</v>
      </c>
      <c r="J15" s="84">
        <v>120</v>
      </c>
      <c r="K15" s="84">
        <v>120</v>
      </c>
      <c r="L15" s="84">
        <v>120</v>
      </c>
      <c r="M15" s="84">
        <v>120</v>
      </c>
      <c r="N15" s="84">
        <v>100</v>
      </c>
      <c r="O15" s="84">
        <v>100</v>
      </c>
      <c r="P15" s="84">
        <v>100</v>
      </c>
      <c r="Q15" s="84">
        <v>100</v>
      </c>
      <c r="R15" s="84">
        <v>100</v>
      </c>
      <c r="S15" s="84">
        <v>100</v>
      </c>
      <c r="T15" s="84">
        <v>100</v>
      </c>
      <c r="U15" s="82">
        <f>N15-G15</f>
        <v>-20</v>
      </c>
      <c r="V15" s="82">
        <f t="shared" ref="V15:V17" si="9">O15-H15</f>
        <v>-20</v>
      </c>
      <c r="W15" s="82">
        <f t="shared" ref="W15:W17" si="10">P15-I15</f>
        <v>-20</v>
      </c>
      <c r="X15" s="82">
        <f t="shared" ref="X15:X17" si="11">Q15-J15</f>
        <v>-20</v>
      </c>
      <c r="Y15" s="82">
        <f t="shared" ref="Y15:Y17" si="12">R15-K15</f>
        <v>-20</v>
      </c>
      <c r="Z15" s="82">
        <f t="shared" ref="Z15:Z17" si="13">S15-L15</f>
        <v>-20</v>
      </c>
      <c r="AA15" s="82">
        <f t="shared" ref="AA15:AA17" si="14">T15-M15</f>
        <v>-20</v>
      </c>
    </row>
    <row r="16" spans="2:27" s="50" customFormat="1" ht="79.95" customHeight="1" x14ac:dyDescent="0.3">
      <c r="B16" s="47" t="s">
        <v>22</v>
      </c>
      <c r="C16" s="48" t="s">
        <v>8</v>
      </c>
      <c r="D16" s="49" t="s">
        <v>23</v>
      </c>
      <c r="E16" s="69">
        <v>2</v>
      </c>
      <c r="F16" s="49" t="s">
        <v>44</v>
      </c>
      <c r="G16" s="84">
        <v>100</v>
      </c>
      <c r="H16" s="84">
        <v>100</v>
      </c>
      <c r="I16" s="84">
        <v>100</v>
      </c>
      <c r="J16" s="84">
        <v>100</v>
      </c>
      <c r="K16" s="84">
        <v>100</v>
      </c>
      <c r="L16" s="84">
        <v>100</v>
      </c>
      <c r="M16" s="84">
        <v>100</v>
      </c>
      <c r="N16" s="84">
        <v>80</v>
      </c>
      <c r="O16" s="84">
        <v>80</v>
      </c>
      <c r="P16" s="84">
        <v>80</v>
      </c>
      <c r="Q16" s="84">
        <v>80</v>
      </c>
      <c r="R16" s="84">
        <v>80</v>
      </c>
      <c r="S16" s="84">
        <v>80</v>
      </c>
      <c r="T16" s="84">
        <v>80</v>
      </c>
      <c r="U16" s="82">
        <f t="shared" ref="U16" si="15">N16-G16</f>
        <v>-20</v>
      </c>
      <c r="V16" s="82">
        <f t="shared" si="9"/>
        <v>-20</v>
      </c>
      <c r="W16" s="82">
        <f t="shared" si="10"/>
        <v>-20</v>
      </c>
      <c r="X16" s="82">
        <f t="shared" si="11"/>
        <v>-20</v>
      </c>
      <c r="Y16" s="82">
        <f t="shared" si="12"/>
        <v>-20</v>
      </c>
      <c r="Z16" s="82">
        <f t="shared" si="13"/>
        <v>-20</v>
      </c>
      <c r="AA16" s="82">
        <f t="shared" si="14"/>
        <v>-20</v>
      </c>
    </row>
    <row r="17" spans="1:27" s="50" customFormat="1" ht="79.95" customHeight="1" thickBot="1" x14ac:dyDescent="0.35">
      <c r="B17" s="51" t="s">
        <v>22</v>
      </c>
      <c r="C17" s="52" t="s">
        <v>8</v>
      </c>
      <c r="D17" s="53" t="s">
        <v>23</v>
      </c>
      <c r="E17" s="75">
        <v>3</v>
      </c>
      <c r="F17" s="53" t="s">
        <v>44</v>
      </c>
      <c r="G17" s="86">
        <v>80</v>
      </c>
      <c r="H17" s="86">
        <v>80</v>
      </c>
      <c r="I17" s="86">
        <v>80</v>
      </c>
      <c r="J17" s="86">
        <v>80</v>
      </c>
      <c r="K17" s="86">
        <v>80</v>
      </c>
      <c r="L17" s="86">
        <v>80</v>
      </c>
      <c r="M17" s="86">
        <v>80</v>
      </c>
      <c r="N17" s="86">
        <v>60</v>
      </c>
      <c r="O17" s="86">
        <v>60</v>
      </c>
      <c r="P17" s="86">
        <v>60</v>
      </c>
      <c r="Q17" s="86">
        <v>60</v>
      </c>
      <c r="R17" s="86">
        <v>60</v>
      </c>
      <c r="S17" s="86">
        <v>60</v>
      </c>
      <c r="T17" s="86">
        <v>60</v>
      </c>
      <c r="U17" s="83">
        <f>N17-G17</f>
        <v>-20</v>
      </c>
      <c r="V17" s="83">
        <f t="shared" si="9"/>
        <v>-20</v>
      </c>
      <c r="W17" s="83">
        <f t="shared" si="10"/>
        <v>-20</v>
      </c>
      <c r="X17" s="83">
        <f t="shared" si="11"/>
        <v>-20</v>
      </c>
      <c r="Y17" s="83">
        <f t="shared" si="12"/>
        <v>-20</v>
      </c>
      <c r="Z17" s="83">
        <f t="shared" si="13"/>
        <v>-20</v>
      </c>
      <c r="AA17" s="83">
        <f t="shared" si="14"/>
        <v>-20</v>
      </c>
    </row>
    <row r="18" spans="1:27" s="50" customFormat="1" ht="79.95" customHeight="1" thickTop="1" x14ac:dyDescent="0.3">
      <c r="B18" s="54" t="s">
        <v>22</v>
      </c>
      <c r="C18" s="55" t="s">
        <v>8</v>
      </c>
      <c r="D18" s="73" t="s">
        <v>23</v>
      </c>
      <c r="E18" s="74" t="s">
        <v>0</v>
      </c>
      <c r="F18" s="73" t="s">
        <v>44</v>
      </c>
      <c r="G18" s="85">
        <f>SUM(G15:G17)</f>
        <v>300</v>
      </c>
      <c r="H18" s="85">
        <f t="shared" ref="H18:T18" si="16">SUM(H15:H17)</f>
        <v>300</v>
      </c>
      <c r="I18" s="85">
        <f t="shared" si="16"/>
        <v>300</v>
      </c>
      <c r="J18" s="85">
        <f t="shared" si="16"/>
        <v>300</v>
      </c>
      <c r="K18" s="85">
        <f t="shared" si="16"/>
        <v>300</v>
      </c>
      <c r="L18" s="85">
        <f t="shared" si="16"/>
        <v>300</v>
      </c>
      <c r="M18" s="85">
        <f t="shared" si="16"/>
        <v>300</v>
      </c>
      <c r="N18" s="85">
        <f t="shared" si="16"/>
        <v>240</v>
      </c>
      <c r="O18" s="85">
        <f t="shared" si="16"/>
        <v>240</v>
      </c>
      <c r="P18" s="85">
        <f t="shared" si="16"/>
        <v>240</v>
      </c>
      <c r="Q18" s="85">
        <f t="shared" si="16"/>
        <v>240</v>
      </c>
      <c r="R18" s="85">
        <f t="shared" si="16"/>
        <v>240</v>
      </c>
      <c r="S18" s="85">
        <f t="shared" si="16"/>
        <v>240</v>
      </c>
      <c r="T18" s="85">
        <f t="shared" si="16"/>
        <v>240</v>
      </c>
      <c r="U18" s="81">
        <f t="shared" ref="U18" si="17">SUM(U15:U17)</f>
        <v>-60</v>
      </c>
      <c r="V18" s="81">
        <f t="shared" ref="V18" si="18">SUM(V15:V17)</f>
        <v>-60</v>
      </c>
      <c r="W18" s="81">
        <f t="shared" ref="W18" si="19">SUM(W15:W17)</f>
        <v>-60</v>
      </c>
      <c r="X18" s="81">
        <f t="shared" ref="X18" si="20">SUM(X15:X17)</f>
        <v>-60</v>
      </c>
      <c r="Y18" s="81">
        <f t="shared" ref="Y18" si="21">SUM(Y15:Y17)</f>
        <v>-60</v>
      </c>
      <c r="Z18" s="81">
        <f t="shared" ref="Z18" si="22">SUM(Z15:Z17)</f>
        <v>-60</v>
      </c>
      <c r="AA18" s="81">
        <f t="shared" ref="AA18" si="23">SUM(AA15:AA17)</f>
        <v>-60</v>
      </c>
    </row>
    <row r="19" spans="1:27" s="56" customFormat="1" ht="32.4" x14ac:dyDescent="0.55000000000000004">
      <c r="C19" s="57"/>
      <c r="D19" s="58"/>
      <c r="E19" s="70"/>
      <c r="F19" s="58"/>
      <c r="N19" s="59"/>
    </row>
    <row r="20" spans="1:27" s="56" customFormat="1" ht="32.4" x14ac:dyDescent="0.55000000000000004">
      <c r="C20" s="57"/>
      <c r="D20" s="58"/>
      <c r="E20" s="70"/>
      <c r="F20" s="58"/>
      <c r="N20" s="59"/>
    </row>
    <row r="21" spans="1:27" s="56" customFormat="1" ht="32.4" x14ac:dyDescent="0.55000000000000004">
      <c r="C21" s="57"/>
      <c r="D21" s="58"/>
      <c r="E21" s="70"/>
      <c r="F21" s="58"/>
      <c r="N21" s="59"/>
    </row>
    <row r="22" spans="1:27" s="56" customFormat="1" ht="32.4" x14ac:dyDescent="0.55000000000000004">
      <c r="C22" s="57"/>
      <c r="D22" s="58"/>
      <c r="E22" s="70"/>
      <c r="F22" s="58"/>
      <c r="N22" s="59"/>
    </row>
    <row r="23" spans="1:27" s="56" customFormat="1" ht="32.4" x14ac:dyDescent="0.55000000000000004">
      <c r="C23" s="57"/>
      <c r="D23" s="58"/>
      <c r="E23" s="70"/>
      <c r="F23" s="58"/>
      <c r="N23" s="59"/>
    </row>
    <row r="24" spans="1:27" s="61" customFormat="1" ht="33.6" x14ac:dyDescent="0.65">
      <c r="A24" s="60"/>
      <c r="B24" s="60"/>
      <c r="C24" s="60"/>
      <c r="D24" s="60"/>
      <c r="E24" s="71"/>
      <c r="F24" s="60"/>
      <c r="G24" s="60"/>
      <c r="H24" s="60"/>
      <c r="I24" s="60"/>
      <c r="J24" s="60"/>
      <c r="K24" s="60"/>
    </row>
    <row r="25" spans="1:27" s="61" customFormat="1" ht="33.6" x14ac:dyDescent="0.65">
      <c r="A25" s="60"/>
      <c r="B25" s="62"/>
      <c r="C25" s="60"/>
      <c r="D25" s="60"/>
      <c r="E25" s="71"/>
      <c r="F25" s="60"/>
      <c r="G25" s="60"/>
      <c r="H25" s="60"/>
      <c r="I25" s="60"/>
      <c r="J25" s="62"/>
      <c r="K25" s="63"/>
    </row>
    <row r="26" spans="1:27" s="61" customFormat="1" ht="33.6" x14ac:dyDescent="0.65">
      <c r="A26" s="60"/>
      <c r="B26" s="62"/>
      <c r="C26" s="63"/>
      <c r="D26" s="60"/>
      <c r="E26" s="71"/>
      <c r="F26" s="60"/>
      <c r="G26" s="60"/>
      <c r="H26" s="60"/>
      <c r="I26" s="60"/>
      <c r="J26" s="62"/>
      <c r="K26" s="63"/>
    </row>
    <row r="27" spans="1:27" s="56" customFormat="1" ht="32.4" x14ac:dyDescent="0.55000000000000004">
      <c r="C27" s="57"/>
      <c r="D27" s="58"/>
      <c r="E27" s="70"/>
      <c r="F27" s="58"/>
      <c r="N27" s="59"/>
    </row>
    <row r="28" spans="1:27" s="56" customFormat="1" ht="32.4" x14ac:dyDescent="0.55000000000000004">
      <c r="C28" s="57"/>
      <c r="D28" s="58"/>
      <c r="E28" s="70"/>
      <c r="F28" s="58"/>
      <c r="N28" s="59"/>
    </row>
    <row r="29" spans="1:27" s="56" customFormat="1" ht="32.4" x14ac:dyDescent="0.55000000000000004">
      <c r="C29" s="57"/>
      <c r="D29" s="58"/>
      <c r="E29" s="70"/>
      <c r="F29" s="58"/>
      <c r="N29" s="59"/>
    </row>
    <row r="30" spans="1:27" s="56" customFormat="1" ht="32.4" x14ac:dyDescent="0.55000000000000004">
      <c r="C30" s="57"/>
      <c r="D30" s="58"/>
      <c r="E30" s="70"/>
      <c r="F30" s="58"/>
      <c r="N30" s="59"/>
    </row>
    <row r="31" spans="1:27" s="56" customFormat="1" ht="32.4" x14ac:dyDescent="0.55000000000000004">
      <c r="C31" s="57"/>
      <c r="D31" s="58"/>
      <c r="E31" s="70"/>
      <c r="F31" s="58"/>
      <c r="N31" s="59"/>
    </row>
  </sheetData>
  <pageMargins left="0.7" right="0.7" top="0.75" bottom="0.75" header="0.3" footer="0.3"/>
  <pageSetup scale="22" orientation="landscape" horizontalDpi="1200" verticalDpi="1200" r:id="rId1"/>
  <headerFooter>
    <oddHeader>&amp;C&amp;"-,Bold"&amp;24Cost and Units</oddHeader>
  </headerFooter>
  <ignoredErrors>
    <ignoredError sqref="G9:AA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F8EF-74BE-4FAE-AF4D-456A545E4F54}">
  <dimension ref="B3:G28"/>
  <sheetViews>
    <sheetView showGridLines="0" zoomScaleNormal="100" workbookViewId="0">
      <selection activeCell="C18" sqref="C18"/>
    </sheetView>
  </sheetViews>
  <sheetFormatPr defaultRowHeight="14.4" x14ac:dyDescent="0.3"/>
  <cols>
    <col min="1" max="1" width="10.44140625" bestFit="1" customWidth="1"/>
    <col min="2" max="2" width="12.6640625" customWidth="1"/>
    <col min="3" max="3" width="39.33203125" style="27" bestFit="1" customWidth="1"/>
    <col min="4" max="4" width="11.6640625" customWidth="1"/>
    <col min="5" max="5" width="25.33203125" customWidth="1"/>
    <col min="6" max="6" width="16.33203125" customWidth="1"/>
    <col min="7" max="7" width="60.77734375" bestFit="1" customWidth="1"/>
  </cols>
  <sheetData>
    <row r="3" spans="2:7" x14ac:dyDescent="0.3">
      <c r="C3" s="87" t="s">
        <v>21</v>
      </c>
      <c r="D3" s="88" t="s">
        <v>53</v>
      </c>
      <c r="E3" s="88" t="s">
        <v>54</v>
      </c>
      <c r="F3" s="88" t="s">
        <v>55</v>
      </c>
      <c r="G3" s="102" t="s">
        <v>82</v>
      </c>
    </row>
    <row r="4" spans="2:7" x14ac:dyDescent="0.3">
      <c r="C4" s="87" t="s">
        <v>69</v>
      </c>
      <c r="D4" s="89"/>
      <c r="E4" s="89"/>
      <c r="F4" s="89"/>
      <c r="G4" s="106"/>
    </row>
    <row r="5" spans="2:7" x14ac:dyDescent="0.3">
      <c r="B5" s="90"/>
      <c r="C5" s="87" t="s">
        <v>70</v>
      </c>
      <c r="D5" s="91"/>
      <c r="E5" s="91"/>
      <c r="F5" s="91"/>
      <c r="G5" s="103"/>
    </row>
    <row r="6" spans="2:7" x14ac:dyDescent="0.3">
      <c r="B6" s="90"/>
      <c r="C6" s="87"/>
      <c r="D6" s="101"/>
      <c r="E6" s="101"/>
      <c r="F6" s="101"/>
      <c r="G6" s="27"/>
    </row>
    <row r="7" spans="2:7" x14ac:dyDescent="0.3">
      <c r="C7" s="87" t="s">
        <v>47</v>
      </c>
      <c r="D7" s="88" t="s">
        <v>53</v>
      </c>
      <c r="E7" s="88" t="s">
        <v>54</v>
      </c>
      <c r="F7" s="88" t="s">
        <v>55</v>
      </c>
      <c r="G7" s="104" t="s">
        <v>71</v>
      </c>
    </row>
    <row r="8" spans="2:7" x14ac:dyDescent="0.3">
      <c r="C8" s="27" t="s">
        <v>56</v>
      </c>
      <c r="D8" s="92"/>
      <c r="E8" s="93"/>
      <c r="F8" s="92"/>
      <c r="G8" s="105"/>
    </row>
    <row r="9" spans="2:7" x14ac:dyDescent="0.3">
      <c r="C9" s="27" t="s">
        <v>57</v>
      </c>
      <c r="D9" s="94"/>
      <c r="E9" s="93"/>
      <c r="F9" s="92"/>
      <c r="G9" s="105"/>
    </row>
    <row r="10" spans="2:7" x14ac:dyDescent="0.3">
      <c r="C10" s="27" t="s">
        <v>58</v>
      </c>
      <c r="D10" s="94"/>
      <c r="E10" s="93"/>
      <c r="F10" s="92"/>
      <c r="G10" s="105"/>
    </row>
    <row r="11" spans="2:7" x14ac:dyDescent="0.3">
      <c r="C11" s="27" t="s">
        <v>59</v>
      </c>
      <c r="D11" s="94"/>
      <c r="E11" s="93"/>
      <c r="F11" s="92"/>
      <c r="G11" s="105"/>
    </row>
    <row r="12" spans="2:7" x14ac:dyDescent="0.3">
      <c r="C12" s="27" t="s">
        <v>60</v>
      </c>
      <c r="D12" s="95"/>
      <c r="E12" s="93"/>
      <c r="F12" s="92"/>
      <c r="G12" s="105"/>
    </row>
    <row r="13" spans="2:7" x14ac:dyDescent="0.3">
      <c r="C13" s="27" t="s">
        <v>61</v>
      </c>
      <c r="D13" s="95"/>
      <c r="E13" s="93"/>
      <c r="F13" s="92"/>
      <c r="G13" s="105"/>
    </row>
    <row r="14" spans="2:7" x14ac:dyDescent="0.3">
      <c r="C14" s="27" t="s">
        <v>62</v>
      </c>
      <c r="D14" s="95"/>
      <c r="E14" s="93"/>
      <c r="F14" s="92"/>
      <c r="G14" s="105"/>
    </row>
    <row r="15" spans="2:7" x14ac:dyDescent="0.3">
      <c r="C15" s="27" t="s">
        <v>63</v>
      </c>
      <c r="D15" s="95"/>
      <c r="E15" s="93"/>
      <c r="F15" s="92"/>
      <c r="G15" s="105"/>
    </row>
    <row r="16" spans="2:7" x14ac:dyDescent="0.3">
      <c r="C16" s="27" t="s">
        <v>64</v>
      </c>
      <c r="D16" s="95"/>
      <c r="E16" s="93"/>
      <c r="F16" s="92"/>
      <c r="G16" s="105"/>
    </row>
    <row r="17" spans="2:7" x14ac:dyDescent="0.3">
      <c r="C17" s="27" t="s">
        <v>65</v>
      </c>
      <c r="D17" s="95"/>
      <c r="E17" s="93"/>
      <c r="F17" s="92"/>
      <c r="G17" s="105"/>
    </row>
    <row r="18" spans="2:7" x14ac:dyDescent="0.3">
      <c r="C18" s="27" t="s">
        <v>66</v>
      </c>
      <c r="D18" s="95"/>
      <c r="E18" s="93"/>
      <c r="F18" s="92"/>
      <c r="G18" s="105"/>
    </row>
    <row r="19" spans="2:7" x14ac:dyDescent="0.3">
      <c r="C19" s="27" t="s">
        <v>67</v>
      </c>
      <c r="D19" s="95"/>
      <c r="E19" s="92"/>
      <c r="F19" s="92"/>
      <c r="G19" s="105"/>
    </row>
    <row r="20" spans="2:7" x14ac:dyDescent="0.3">
      <c r="D20" s="97"/>
      <c r="E20" s="27"/>
      <c r="F20" s="27"/>
      <c r="G20" s="27"/>
    </row>
    <row r="21" spans="2:7" x14ac:dyDescent="0.3">
      <c r="D21" s="97"/>
      <c r="E21" s="27"/>
      <c r="F21" s="27"/>
      <c r="G21" s="27"/>
    </row>
    <row r="22" spans="2:7" x14ac:dyDescent="0.3">
      <c r="C22" s="87" t="s">
        <v>72</v>
      </c>
      <c r="D22" s="88" t="s">
        <v>53</v>
      </c>
      <c r="E22" s="88" t="s">
        <v>54</v>
      </c>
      <c r="F22" s="88" t="s">
        <v>55</v>
      </c>
      <c r="G22" s="104" t="s">
        <v>74</v>
      </c>
    </row>
    <row r="23" spans="2:7" x14ac:dyDescent="0.3">
      <c r="B23" s="1"/>
      <c r="C23" s="100" t="s">
        <v>68</v>
      </c>
      <c r="D23" s="98"/>
      <c r="E23" s="98"/>
      <c r="F23" s="98"/>
      <c r="G23" s="105"/>
    </row>
    <row r="24" spans="2:7" x14ac:dyDescent="0.3">
      <c r="D24" s="27"/>
      <c r="E24" s="27"/>
      <c r="F24" s="27"/>
      <c r="G24" s="27"/>
    </row>
    <row r="25" spans="2:7" x14ac:dyDescent="0.3">
      <c r="C25" s="87" t="s">
        <v>73</v>
      </c>
      <c r="D25" s="88" t="s">
        <v>53</v>
      </c>
      <c r="E25" s="88" t="s">
        <v>54</v>
      </c>
      <c r="F25" s="88" t="s">
        <v>55</v>
      </c>
      <c r="G25" s="104" t="s">
        <v>75</v>
      </c>
    </row>
    <row r="26" spans="2:7" x14ac:dyDescent="0.3">
      <c r="B26" s="96" t="s">
        <v>68</v>
      </c>
      <c r="C26" s="27" t="s">
        <v>2</v>
      </c>
      <c r="D26" s="99"/>
      <c r="E26" s="99"/>
      <c r="F26" s="99"/>
      <c r="G26" s="105"/>
    </row>
    <row r="27" spans="2:7" x14ac:dyDescent="0.3">
      <c r="C27" s="27" t="s">
        <v>3</v>
      </c>
      <c r="D27" s="99"/>
      <c r="E27" s="99"/>
      <c r="F27" s="99"/>
      <c r="G27" s="105"/>
    </row>
    <row r="28" spans="2:7" x14ac:dyDescent="0.3">
      <c r="C28" s="27" t="s">
        <v>4</v>
      </c>
      <c r="D28" s="99"/>
      <c r="E28" s="99"/>
      <c r="F28" s="99"/>
      <c r="G28" s="105"/>
    </row>
  </sheetData>
  <pageMargins left="0.7" right="0.7" top="0.75" bottom="0.75" header="0.3" footer="0.3"/>
  <pageSetup scale="48" orientation="portrait" r:id="rId1"/>
  <headerFooter>
    <oddHeader>&amp;C&amp;"-,Bold"&amp;16Baseline Input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690D-EA25-4FA2-A745-06BA396895D8}">
  <sheetPr>
    <pageSetUpPr fitToPage="1"/>
  </sheetPr>
  <dimension ref="B4:Q11"/>
  <sheetViews>
    <sheetView showGridLines="0" tabSelected="1" zoomScale="130" zoomScaleNormal="130" zoomScaleSheetLayoutView="85" workbookViewId="0">
      <selection activeCell="D13" sqref="D13"/>
    </sheetView>
  </sheetViews>
  <sheetFormatPr defaultRowHeight="14.4" x14ac:dyDescent="0.3"/>
  <cols>
    <col min="1" max="1" width="3.77734375" style="64" customWidth="1"/>
    <col min="2" max="2" width="9.5546875" style="64" bestFit="1" customWidth="1"/>
    <col min="3" max="3" width="13.21875" style="64" customWidth="1"/>
    <col min="4" max="4" width="21.88671875" style="64" bestFit="1" customWidth="1"/>
    <col min="5" max="5" width="10" style="64" bestFit="1" customWidth="1"/>
    <col min="6" max="6" width="12.6640625" style="64" customWidth="1"/>
    <col min="7" max="7" width="8.44140625" style="64" customWidth="1"/>
    <col min="8" max="8" width="12.6640625" style="64" bestFit="1" customWidth="1"/>
    <col min="9" max="9" width="18.44140625" style="64" bestFit="1" customWidth="1"/>
    <col min="10" max="11" width="12.5546875" style="64" bestFit="1" customWidth="1"/>
    <col min="12" max="12" width="19.33203125" style="64" bestFit="1" customWidth="1"/>
    <col min="13" max="14" width="13.5546875" style="64" bestFit="1" customWidth="1"/>
    <col min="15" max="15" width="7.77734375" style="64" bestFit="1" customWidth="1"/>
    <col min="16" max="16" width="6.33203125" style="64" bestFit="1" customWidth="1"/>
    <col min="17" max="17" width="13.44140625" style="64" bestFit="1" customWidth="1"/>
    <col min="18" max="16384" width="8.88671875" style="64"/>
  </cols>
  <sheetData>
    <row r="4" spans="2:17" ht="43.2" x14ac:dyDescent="0.3">
      <c r="B4" s="3" t="s">
        <v>27</v>
      </c>
      <c r="C4" s="3" t="s">
        <v>42</v>
      </c>
      <c r="D4" s="3" t="s">
        <v>28</v>
      </c>
      <c r="E4" s="3" t="s">
        <v>21</v>
      </c>
      <c r="F4" s="3" t="s">
        <v>29</v>
      </c>
      <c r="G4" s="3" t="s">
        <v>30</v>
      </c>
      <c r="H4" s="3" t="s">
        <v>31</v>
      </c>
      <c r="I4" s="3" t="s">
        <v>1</v>
      </c>
      <c r="J4" s="3" t="s">
        <v>32</v>
      </c>
      <c r="K4" s="3" t="s">
        <v>33</v>
      </c>
      <c r="L4" s="3" t="s">
        <v>35</v>
      </c>
      <c r="M4" s="3" t="s">
        <v>34</v>
      </c>
      <c r="N4" s="3" t="s">
        <v>36</v>
      </c>
      <c r="O4" s="3" t="s">
        <v>5</v>
      </c>
      <c r="P4" s="3" t="s">
        <v>6</v>
      </c>
      <c r="Q4" s="3" t="s">
        <v>37</v>
      </c>
    </row>
    <row r="5" spans="2:17" x14ac:dyDescent="0.3">
      <c r="B5" s="65" t="s">
        <v>22</v>
      </c>
      <c r="C5" s="65" t="s">
        <v>8</v>
      </c>
      <c r="D5" s="65" t="s">
        <v>41</v>
      </c>
      <c r="E5" s="65">
        <v>1</v>
      </c>
      <c r="F5" s="65" t="s">
        <v>43</v>
      </c>
      <c r="G5" s="65">
        <v>2025</v>
      </c>
      <c r="H5" s="107">
        <v>1</v>
      </c>
      <c r="I5" s="107">
        <v>0.5</v>
      </c>
      <c r="J5" s="107">
        <v>1000</v>
      </c>
      <c r="K5" s="108">
        <f>I5*J5</f>
        <v>500</v>
      </c>
      <c r="L5" s="107">
        <v>0.1</v>
      </c>
      <c r="M5" s="107">
        <v>1000</v>
      </c>
      <c r="N5" s="108">
        <f>L5*M5</f>
        <v>100</v>
      </c>
      <c r="O5" s="109">
        <v>450</v>
      </c>
      <c r="P5" s="109">
        <v>100</v>
      </c>
      <c r="Q5" s="110">
        <f>O5/P5</f>
        <v>4.5</v>
      </c>
    </row>
    <row r="6" spans="2:17" x14ac:dyDescent="0.3">
      <c r="B6" s="65" t="s">
        <v>22</v>
      </c>
      <c r="C6" s="65" t="s">
        <v>8</v>
      </c>
      <c r="D6" s="65" t="s">
        <v>41</v>
      </c>
      <c r="E6" s="65">
        <v>2</v>
      </c>
      <c r="F6" s="65" t="s">
        <v>43</v>
      </c>
      <c r="G6" s="65">
        <v>2025</v>
      </c>
      <c r="H6" s="107">
        <v>1</v>
      </c>
      <c r="I6" s="107">
        <v>0.4</v>
      </c>
      <c r="J6" s="107">
        <v>950</v>
      </c>
      <c r="K6" s="108">
        <f t="shared" ref="K6:K11" si="0">I6*J6</f>
        <v>380</v>
      </c>
      <c r="L6" s="107">
        <v>0.2</v>
      </c>
      <c r="M6" s="107">
        <v>1000</v>
      </c>
      <c r="N6" s="108">
        <f t="shared" ref="N6:N11" si="1">L6*M6</f>
        <v>200</v>
      </c>
      <c r="O6" s="109">
        <v>375</v>
      </c>
      <c r="P6" s="109">
        <v>90</v>
      </c>
      <c r="Q6" s="110">
        <f t="shared" ref="Q6:Q11" si="2">O6/P6</f>
        <v>4.166666666666667</v>
      </c>
    </row>
    <row r="7" spans="2:17" x14ac:dyDescent="0.3">
      <c r="B7" s="65" t="s">
        <v>22</v>
      </c>
      <c r="C7" s="65" t="s">
        <v>8</v>
      </c>
      <c r="D7" s="65" t="s">
        <v>41</v>
      </c>
      <c r="E7" s="65">
        <v>3</v>
      </c>
      <c r="F7" s="65" t="s">
        <v>43</v>
      </c>
      <c r="G7" s="65">
        <v>2025</v>
      </c>
      <c r="H7" s="107">
        <v>1</v>
      </c>
      <c r="I7" s="107">
        <v>0.3</v>
      </c>
      <c r="J7" s="107">
        <v>925</v>
      </c>
      <c r="K7" s="108">
        <f t="shared" si="0"/>
        <v>277.5</v>
      </c>
      <c r="L7" s="107">
        <v>0.22</v>
      </c>
      <c r="M7" s="107">
        <v>1000</v>
      </c>
      <c r="N7" s="108">
        <f t="shared" si="1"/>
        <v>220</v>
      </c>
      <c r="O7" s="109">
        <v>350</v>
      </c>
      <c r="P7" s="109">
        <v>88</v>
      </c>
      <c r="Q7" s="110">
        <f t="shared" si="2"/>
        <v>3.9772727272727271</v>
      </c>
    </row>
    <row r="8" spans="2:17" x14ac:dyDescent="0.3">
      <c r="B8" s="65" t="s">
        <v>22</v>
      </c>
      <c r="C8" s="65" t="s">
        <v>8</v>
      </c>
      <c r="D8" s="65" t="s">
        <v>41</v>
      </c>
      <c r="E8" s="65">
        <v>4</v>
      </c>
      <c r="F8" s="65" t="s">
        <v>43</v>
      </c>
      <c r="G8" s="65">
        <v>2025</v>
      </c>
      <c r="H8" s="107">
        <v>1</v>
      </c>
      <c r="I8" s="107">
        <v>0.2</v>
      </c>
      <c r="J8" s="107">
        <v>875</v>
      </c>
      <c r="K8" s="108">
        <f t="shared" si="0"/>
        <v>175</v>
      </c>
      <c r="L8" s="107">
        <v>0.11</v>
      </c>
      <c r="M8" s="107">
        <v>1000</v>
      </c>
      <c r="N8" s="108">
        <f t="shared" si="1"/>
        <v>110</v>
      </c>
      <c r="O8" s="109">
        <v>340</v>
      </c>
      <c r="P8" s="109">
        <v>80</v>
      </c>
      <c r="Q8" s="110">
        <f t="shared" si="2"/>
        <v>4.25</v>
      </c>
    </row>
    <row r="9" spans="2:17" x14ac:dyDescent="0.3">
      <c r="B9" s="65" t="s">
        <v>22</v>
      </c>
      <c r="C9" s="65" t="s">
        <v>8</v>
      </c>
      <c r="D9" s="65" t="s">
        <v>41</v>
      </c>
      <c r="E9" s="65">
        <v>5</v>
      </c>
      <c r="F9" s="65" t="s">
        <v>43</v>
      </c>
      <c r="G9" s="65">
        <v>2025</v>
      </c>
      <c r="H9" s="107">
        <v>1</v>
      </c>
      <c r="I9" s="107">
        <v>0.1</v>
      </c>
      <c r="J9" s="107">
        <v>800</v>
      </c>
      <c r="K9" s="108">
        <f t="shared" si="0"/>
        <v>80</v>
      </c>
      <c r="L9" s="107">
        <v>0.03</v>
      </c>
      <c r="M9" s="107">
        <v>1000</v>
      </c>
      <c r="N9" s="108">
        <f t="shared" si="1"/>
        <v>30</v>
      </c>
      <c r="O9" s="109">
        <v>225</v>
      </c>
      <c r="P9" s="109">
        <v>60</v>
      </c>
      <c r="Q9" s="110">
        <f t="shared" si="2"/>
        <v>3.75</v>
      </c>
    </row>
    <row r="10" spans="2:17" x14ac:dyDescent="0.3">
      <c r="B10" s="65" t="s">
        <v>22</v>
      </c>
      <c r="C10" s="65" t="s">
        <v>8</v>
      </c>
      <c r="D10" s="65" t="s">
        <v>41</v>
      </c>
      <c r="E10" s="65">
        <v>1</v>
      </c>
      <c r="F10" s="65" t="s">
        <v>87</v>
      </c>
      <c r="G10" s="65">
        <v>2025</v>
      </c>
      <c r="H10" s="107">
        <v>1</v>
      </c>
      <c r="I10" s="107">
        <v>0.5</v>
      </c>
      <c r="J10" s="107">
        <v>1000</v>
      </c>
      <c r="K10" s="108">
        <f t="shared" si="0"/>
        <v>500</v>
      </c>
      <c r="L10" s="107">
        <v>0.12</v>
      </c>
      <c r="M10" s="107">
        <v>1000</v>
      </c>
      <c r="N10" s="108">
        <f t="shared" si="1"/>
        <v>120</v>
      </c>
      <c r="O10" s="109">
        <v>440</v>
      </c>
      <c r="P10" s="109">
        <v>100</v>
      </c>
      <c r="Q10" s="110">
        <f t="shared" si="2"/>
        <v>4.4000000000000004</v>
      </c>
    </row>
    <row r="11" spans="2:17" x14ac:dyDescent="0.3">
      <c r="B11" s="65" t="s">
        <v>22</v>
      </c>
      <c r="C11" s="65" t="s">
        <v>8</v>
      </c>
      <c r="D11" s="65" t="s">
        <v>41</v>
      </c>
      <c r="E11" s="65">
        <v>1</v>
      </c>
      <c r="F11" s="65" t="s">
        <v>88</v>
      </c>
      <c r="G11" s="65">
        <v>2025</v>
      </c>
      <c r="H11" s="107">
        <v>1</v>
      </c>
      <c r="I11" s="107">
        <v>0.5</v>
      </c>
      <c r="J11" s="107">
        <v>1000</v>
      </c>
      <c r="K11" s="108">
        <f t="shared" si="0"/>
        <v>500</v>
      </c>
      <c r="L11" s="107">
        <v>0.14000000000000001</v>
      </c>
      <c r="M11" s="107">
        <v>1000</v>
      </c>
      <c r="N11" s="108">
        <f t="shared" si="1"/>
        <v>140</v>
      </c>
      <c r="O11" s="109">
        <v>460</v>
      </c>
      <c r="P11" s="109">
        <v>100</v>
      </c>
      <c r="Q11" s="110">
        <f t="shared" si="2"/>
        <v>4.5999999999999996</v>
      </c>
    </row>
  </sheetData>
  <pageMargins left="0.7" right="0.7" top="0.75" bottom="0.75" header="0.3" footer="0.3"/>
  <pageSetup scale="56" orientation="landscape" r:id="rId1"/>
  <headerFooter>
    <oddHeader>&amp;C&amp;"-,Bold"&amp;16Summary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C49087CBAF749BEA397E09F04586E" ma:contentTypeVersion="19" ma:contentTypeDescription="Create a new document." ma:contentTypeScope="" ma:versionID="470d5da2fc3e516a5f61b1bba71808f7">
  <xsd:schema xmlns:xsd="http://www.w3.org/2001/XMLSchema" xmlns:xs="http://www.w3.org/2001/XMLSchema" xmlns:p="http://schemas.microsoft.com/office/2006/metadata/properties" xmlns:ns2="5eff49fa-fdc5-439e-aa03-034da97b653b" xmlns:ns3="4d6e3fb7-5a6e-44ec-bba8-0f5edb349e10" targetNamespace="http://schemas.microsoft.com/office/2006/metadata/properties" ma:root="true" ma:fieldsID="0c2dce917c60a1c6bca941ce06256246" ns2:_="" ns3:_="">
    <xsd:import namespace="5eff49fa-fdc5-439e-aa03-034da97b653b"/>
    <xsd:import namespace="4d6e3fb7-5a6e-44ec-bba8-0f5edb349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Topic_x007c_Proceeding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Assignedto" minOccurs="0"/>
                <xsd:element ref="ns2:Industry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f49fa-fdc5-439e-aa03-034da97b6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Topic_x007c_Proceeding" ma:index="17" nillable="true" ma:displayName="Topic  |  Proceeding" ma:format="Dropdown" ma:internalName="Topic_x007c_Proceeding">
      <xsd:simpleType>
        <xsd:restriction base="dms:Choice">
          <xsd:enumeration value="PSPS R.18-12-010"/>
          <xsd:enumeration value="Microgrids R.19-09-009"/>
          <xsd:enumeration value="EDPP R.15-06-009"/>
          <xsd:enumeration value="Primary"/>
          <xsd:enumeration value="CCORE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ssignedto" ma:index="24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" ma:index="25" nillable="true" ma:displayName="Industry" ma:format="Dropdown" ma:internalName="Industry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e3fb7-5a6e-44ec-bba8-0f5edb349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ab7159-fb12-4e21-93d7-06cef4d8fa5b}" ma:internalName="TaxCatchAll" ma:showField="CatchAllData" ma:web="4d6e3fb7-5a6e-44ec-bba8-0f5edb349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x007c_Proceeding xmlns="5eff49fa-fdc5-439e-aa03-034da97b653b" xsi:nil="true"/>
    <Industry xmlns="5eff49fa-fdc5-439e-aa03-034da97b653b" xsi:nil="true"/>
    <TaxCatchAll xmlns="4d6e3fb7-5a6e-44ec-bba8-0f5edb349e10" xsi:nil="true"/>
    <lcf76f155ced4ddcb4097134ff3c332f xmlns="5eff49fa-fdc5-439e-aa03-034da97b653b">
      <Terms xmlns="http://schemas.microsoft.com/office/infopath/2007/PartnerControls"/>
    </lcf76f155ced4ddcb4097134ff3c332f>
    <Assignedto xmlns="5eff49fa-fdc5-439e-aa03-034da97b653b">
      <UserInfo>
        <DisplayName/>
        <AccountId xsi:nil="true"/>
        <AccountType/>
      </UserInfo>
    </Assignedto>
  </documentManagement>
</p:properties>
</file>

<file path=customXml/itemProps1.xml><?xml version="1.0" encoding="utf-8"?>
<ds:datastoreItem xmlns:ds="http://schemas.openxmlformats.org/officeDocument/2006/customXml" ds:itemID="{C6B93202-0F7A-4E6B-BEC1-DDA614196E43}"/>
</file>

<file path=customXml/itemProps2.xml><?xml version="1.0" encoding="utf-8"?>
<ds:datastoreItem xmlns:ds="http://schemas.openxmlformats.org/officeDocument/2006/customXml" ds:itemID="{E5DEFA03-ADA5-4F7C-AC37-3D14AF7B1557}"/>
</file>

<file path=customXml/itemProps3.xml><?xml version="1.0" encoding="utf-8"?>
<ds:datastoreItem xmlns:ds="http://schemas.openxmlformats.org/officeDocument/2006/customXml" ds:itemID="{4D2EE0B6-CD0C-47F2-AEA8-0ADBCEEB6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 Values</vt:lpstr>
      <vt:lpstr>Costs and Units</vt:lpstr>
      <vt:lpstr>Baseline Input</vt:lpstr>
      <vt:lpstr>Summary</vt:lpstr>
      <vt:lpstr>'Baseline Input'!Print_Area</vt:lpstr>
      <vt:lpstr>'Costs and Units'!Print_Area</vt:lpstr>
      <vt:lpstr>'ME Values'!Print_Area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2025-01-10T19:38:18Z</dcterms:created>
  <dcterms:modified xsi:type="dcterms:W3CDTF">2025-01-10T19:38:37Z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2025-01-10T19:38:30Z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65b9265b-5812-4b81-bea7-4e52ebb13b6c</vt:lpwstr>
  </property>
  <property fmtid="{D5CDD505-2E9C-101B-9397-08002B2CF9AE}" pid="8" name="MSIP_Label_bc3dd1c7-2c40-4a31-84b2-bec599b321a0_ContentBits">
    <vt:lpwstr>0</vt:lpwstr>
  </property>
  <property fmtid="{D5CDD505-2E9C-101B-9397-08002B2CF9AE}" pid="9" name="ContentTypeId">
    <vt:lpwstr>0x0101002FCC49087CBAF749BEA397E09F04586E</vt:lpwstr>
  </property>
</Properties>
</file>